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7/SOM/Grafovi 21/Terviseamet muudatus 1 - kap komp/"/>
    </mc:Choice>
  </mc:AlternateContent>
  <xr:revisionPtr revIDLastSave="0" documentId="13_ncr:1_{F7E60703-E75B-45E8-9823-B7A6A9828841}" xr6:coauthVersionLast="31" xr6:coauthVersionMax="31" xr10:uidLastSave="{00000000-0000-0000-0000-000000000000}"/>
  <bookViews>
    <workbookView xWindow="0" yWindow="0" windowWidth="28800" windowHeight="14610" xr2:uid="{66CBFEDE-CC04-4F5F-A308-209622D65B0D}"/>
  </bookViews>
  <sheets>
    <sheet name="Grafovi maksumus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6" i="1"/>
  <c r="J15" i="1"/>
  <c r="I15" i="1" l="1"/>
  <c r="F17" i="1" l="1"/>
  <c r="E17" i="1"/>
  <c r="D17" i="1"/>
  <c r="C17" i="1"/>
  <c r="G17" i="1"/>
</calcChain>
</file>

<file path=xl/sharedStrings.xml><?xml version="1.0" encoding="utf-8"?>
<sst xmlns="http://schemas.openxmlformats.org/spreadsheetml/2006/main" count="24" uniqueCount="24">
  <si>
    <t>E13302/17</t>
  </si>
  <si>
    <t>Lepingu maksumus ilma reservita</t>
  </si>
  <si>
    <t>Reservi kasutati</t>
  </si>
  <si>
    <t>Tasutud kuupäevaks 31.01.18</t>
  </si>
  <si>
    <t>Jääk/ tasuda</t>
  </si>
  <si>
    <t>Lepingu maksumus</t>
  </si>
  <si>
    <t xml:space="preserve">Lepingu maksumus koos reserviga
</t>
  </si>
  <si>
    <t>T13310/17</t>
  </si>
  <si>
    <t>Põhileping</t>
  </si>
  <si>
    <t>OJ teenus</t>
  </si>
  <si>
    <t>Läbipääsusüsteemid</t>
  </si>
  <si>
    <t>E14024/17</t>
  </si>
  <si>
    <t>Peasissepääs</t>
  </si>
  <si>
    <t>E13607/17</t>
  </si>
  <si>
    <t>A13896/17</t>
  </si>
  <si>
    <t>KOKKU</t>
  </si>
  <si>
    <t>Parendustööde kokkuleppesse</t>
  </si>
  <si>
    <t>SKA Mööbel</t>
  </si>
  <si>
    <t>trepikoja akende kinni ehitamine</t>
  </si>
  <si>
    <t>Ehitustööd kokku</t>
  </si>
  <si>
    <t>RKAS projektijuhtimine 7 %</t>
  </si>
  <si>
    <t>Remondikomponendist välistrassi remont</t>
  </si>
  <si>
    <t>234 825,09</t>
  </si>
  <si>
    <t>Terviseameti osa investeeringust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</si>
</sst>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charset val="186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8">
    <xf numFmtId="0" fontId="0" fillId="0" borderId="0" xfId="0"/>
    <xf numFmtId="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0" xfId="0" applyFont="1" applyFill="1" applyBorder="1"/>
    <xf numFmtId="0" fontId="0" fillId="0" borderId="4" xfId="0" applyBorder="1"/>
    <xf numFmtId="0" fontId="1" fillId="0" borderId="0" xfId="0" applyFont="1" applyFill="1" applyBorder="1" applyAlignment="1">
      <alignment wrapText="1"/>
    </xf>
    <xf numFmtId="4" fontId="0" fillId="0" borderId="0" xfId="0" applyNumberFormat="1" applyAlignment="1">
      <alignment horizontal="center"/>
    </xf>
    <xf numFmtId="0" fontId="3" fillId="0" borderId="4" xfId="0" applyFont="1" applyBorder="1" applyAlignment="1">
      <alignment wrapText="1"/>
    </xf>
    <xf numFmtId="4" fontId="3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2" borderId="0" xfId="0" applyFill="1"/>
    <xf numFmtId="43" fontId="0" fillId="2" borderId="0" xfId="1" applyFont="1" applyFill="1"/>
    <xf numFmtId="43" fontId="5" fillId="2" borderId="0" xfId="1" applyFont="1" applyFill="1"/>
    <xf numFmtId="0" fontId="5" fillId="2" borderId="0" xfId="0" applyFont="1" applyFill="1" applyAlignment="1">
      <alignment wrapText="1"/>
    </xf>
  </cellXfs>
  <cellStyles count="2">
    <cellStyle name="Comma" xfId="1" builtinId="3"/>
    <cellStyle name="Normal" xfId="0" builtinId="0"/>
  </cellStyles>
  <dxfs count="3">
    <dxf>
      <numFmt numFmtId="4" formatCode="#,##0.00"/>
      <alignment horizontal="center" vertical="bottom" textRotation="0" wrapText="0" indent="0" justifyLastLine="0" shrinkToFit="0" readingOrder="0"/>
    </dxf>
    <dxf>
      <numFmt numFmtId="4" formatCode="#,##0.00"/>
    </dxf>
    <dxf>
      <border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1B14C2-1A86-410F-B9B8-02495B7A9818}" name="Tabel1" displayName="Tabel1" ref="B8:I17" totalsRowCount="1" headerRowBorderDxfId="2">
  <autoFilter ref="B8:I16" xr:uid="{1D58B9B9-C2DA-453B-AFA3-3DEBDFE20598}"/>
  <tableColumns count="8">
    <tableColumn id="1" xr3:uid="{5A76744C-15F5-4A71-BF68-49E207BAFA56}" name="Lepingu maksumus"/>
    <tableColumn id="2" xr3:uid="{4275E030-37AD-49F1-8DBC-875E2E04A71F}" name="Lepingu maksumus ilma reservita" totalsRowFunction="sum" totalsRowDxfId="1"/>
    <tableColumn id="3" xr3:uid="{53DC4CAE-006C-4B57-888C-68AFA28A1778}" name="Lepingu maksumus koos reserviga_x000a_" totalsRowFunction="sum"/>
    <tableColumn id="4" xr3:uid="{C4F720F1-BE4D-4F2B-9A10-ABADD37537BC}" name="Reservi kasutati" totalsRowFunction="sum"/>
    <tableColumn id="5" xr3:uid="{8D36811B-BB4C-4928-83C0-DA709DB4DA79}" name="Tasutud kuupäevaks 31.01.18" totalsRowFunction="sum"/>
    <tableColumn id="6" xr3:uid="{E76693E3-35F9-4518-AE42-BED01A400866}" name="Jääk/ tasuda" totalsRowFunction="sum"/>
    <tableColumn id="8" xr3:uid="{89FA6B6F-E4F7-4094-9578-721CAAEF7B71}" name="Remondikomponendist välistrassi remont"/>
    <tableColumn id="7" xr3:uid="{A65D4D07-9368-4561-AD89-8E16C49F5063}" name="Parendustööde kokkuleppesse" totalsRowLabel="234 825,09" totalsRow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076CA-1BBD-40EF-8544-E18602F9D7FF}">
  <dimension ref="A7:J17"/>
  <sheetViews>
    <sheetView tabSelected="1" workbookViewId="0">
      <selection activeCell="F22" sqref="F21:F22"/>
    </sheetView>
  </sheetViews>
  <sheetFormatPr defaultRowHeight="15" x14ac:dyDescent="0.25"/>
  <cols>
    <col min="1" max="1" width="19.7109375" customWidth="1"/>
    <col min="2" max="2" width="19.42578125" customWidth="1"/>
    <col min="3" max="3" width="31.140625" bestFit="1" customWidth="1"/>
    <col min="4" max="4" width="34.42578125" customWidth="1"/>
    <col min="5" max="5" width="22.85546875" customWidth="1"/>
    <col min="6" max="6" width="29.28515625" bestFit="1" customWidth="1"/>
    <col min="7" max="7" width="14.140625" bestFit="1" customWidth="1"/>
    <col min="8" max="8" width="13.5703125" customWidth="1"/>
    <col min="9" max="9" width="29.7109375" customWidth="1"/>
    <col min="10" max="10" width="21.28515625" customWidth="1"/>
    <col min="12" max="12" width="10" bestFit="1" customWidth="1"/>
  </cols>
  <sheetData>
    <row r="7" spans="1:10" ht="15.75" thickBot="1" x14ac:dyDescent="0.3"/>
    <row r="8" spans="1:10" ht="60.75" thickBot="1" x14ac:dyDescent="0.3">
      <c r="B8" s="2" t="s">
        <v>5</v>
      </c>
      <c r="C8" s="3" t="s">
        <v>1</v>
      </c>
      <c r="D8" s="5" t="s">
        <v>6</v>
      </c>
      <c r="E8" s="3" t="s">
        <v>2</v>
      </c>
      <c r="F8" s="2" t="s">
        <v>3</v>
      </c>
      <c r="G8" s="4" t="s">
        <v>4</v>
      </c>
      <c r="H8" s="11" t="s">
        <v>21</v>
      </c>
      <c r="I8" s="8" t="s">
        <v>16</v>
      </c>
      <c r="J8" s="17" t="s">
        <v>23</v>
      </c>
    </row>
    <row r="9" spans="1:10" x14ac:dyDescent="0.25">
      <c r="A9" s="6" t="s">
        <v>8</v>
      </c>
      <c r="B9" t="s">
        <v>0</v>
      </c>
      <c r="C9" s="1">
        <v>189286.03</v>
      </c>
      <c r="D9" s="1">
        <v>198750.33</v>
      </c>
      <c r="E9" s="1">
        <v>9464.2999999999993</v>
      </c>
      <c r="F9" s="1">
        <v>187808.31</v>
      </c>
      <c r="G9" s="1">
        <v>10942.02</v>
      </c>
      <c r="H9" s="12">
        <v>5527.92</v>
      </c>
      <c r="I9">
        <v>193222.41</v>
      </c>
      <c r="J9" s="14"/>
    </row>
    <row r="10" spans="1:10" x14ac:dyDescent="0.25">
      <c r="A10" s="6" t="s">
        <v>9</v>
      </c>
      <c r="B10" t="s">
        <v>7</v>
      </c>
      <c r="C10" s="1">
        <v>9750</v>
      </c>
      <c r="D10" s="1">
        <v>9750</v>
      </c>
      <c r="E10">
        <v>0</v>
      </c>
      <c r="F10" s="1">
        <v>8300</v>
      </c>
      <c r="G10" s="1">
        <v>1450</v>
      </c>
      <c r="H10" s="1"/>
      <c r="I10">
        <v>9750</v>
      </c>
      <c r="J10" s="14"/>
    </row>
    <row r="11" spans="1:10" x14ac:dyDescent="0.25">
      <c r="A11" s="6" t="s">
        <v>10</v>
      </c>
      <c r="B11" t="s">
        <v>11</v>
      </c>
      <c r="C11" s="1">
        <v>5116.87</v>
      </c>
      <c r="D11" s="1">
        <v>5372.71</v>
      </c>
      <c r="E11">
        <v>0</v>
      </c>
      <c r="F11" s="1">
        <v>5116.87</v>
      </c>
      <c r="G11">
        <v>0</v>
      </c>
      <c r="I11">
        <v>5116.87</v>
      </c>
      <c r="J11" s="14"/>
    </row>
    <row r="12" spans="1:10" x14ac:dyDescent="0.25">
      <c r="A12" s="7" t="s">
        <v>12</v>
      </c>
      <c r="B12" t="s">
        <v>13</v>
      </c>
      <c r="C12" s="1">
        <v>9996.1</v>
      </c>
      <c r="D12">
        <v>10495.91</v>
      </c>
      <c r="E12">
        <v>478.37</v>
      </c>
      <c r="F12" s="1">
        <v>10474.469999999999</v>
      </c>
      <c r="G12">
        <v>0</v>
      </c>
      <c r="I12">
        <v>10474.469999999999</v>
      </c>
      <c r="J12" s="14"/>
    </row>
    <row r="13" spans="1:10" x14ac:dyDescent="0.25">
      <c r="A13" s="7" t="s">
        <v>17</v>
      </c>
      <c r="B13" t="s">
        <v>14</v>
      </c>
      <c r="C13" s="1">
        <v>40384.300000000003</v>
      </c>
      <c r="D13" s="1">
        <v>42403.519999999997</v>
      </c>
      <c r="E13">
        <v>0</v>
      </c>
      <c r="F13">
        <v>0</v>
      </c>
      <c r="G13" s="1">
        <v>40384.300000000003</v>
      </c>
      <c r="H13" s="1"/>
      <c r="J13" s="14"/>
    </row>
    <row r="14" spans="1:10" ht="32.25" customHeight="1" x14ac:dyDescent="0.25">
      <c r="A14" s="9" t="s">
        <v>18</v>
      </c>
      <c r="G14">
        <v>898.95</v>
      </c>
      <c r="I14">
        <v>898.95</v>
      </c>
      <c r="J14" s="14"/>
    </row>
    <row r="15" spans="1:10" ht="17.25" customHeight="1" x14ac:dyDescent="0.25">
      <c r="A15" s="9" t="s">
        <v>19</v>
      </c>
      <c r="I15" s="13">
        <f>SUM(I9:I14)</f>
        <v>219462.7</v>
      </c>
      <c r="J15" s="15">
        <f>0.15119*Tabel1[[#This Row],[Parendustööde kokkuleppesse]]</f>
        <v>33180.565612999999</v>
      </c>
    </row>
    <row r="16" spans="1:10" x14ac:dyDescent="0.25">
      <c r="A16" s="7" t="s">
        <v>20</v>
      </c>
      <c r="I16" s="10">
        <v>15362.39</v>
      </c>
      <c r="J16" s="15">
        <f>0.15119*Tabel1[[#This Row],[Parendustööde kokkuleppesse]]</f>
        <v>2322.6397440999999</v>
      </c>
    </row>
    <row r="17" spans="1:10" x14ac:dyDescent="0.25">
      <c r="A17" t="s">
        <v>15</v>
      </c>
      <c r="C17" s="1">
        <f>SUBTOTAL(109,Tabel1[Lepingu maksumus ilma reservita])</f>
        <v>254533.3</v>
      </c>
      <c r="D17">
        <f>SUBTOTAL(109,Tabel1[Lepingu maksumus koos reserviga
])</f>
        <v>266772.46999999997</v>
      </c>
      <c r="E17">
        <f>SUBTOTAL(109,Tabel1[Reservi kasutati])</f>
        <v>9942.67</v>
      </c>
      <c r="F17">
        <f>SUBTOTAL(109,Tabel1[Tasutud kuupäevaks 31.01.18])</f>
        <v>211699.65</v>
      </c>
      <c r="G17">
        <f>SUBTOTAL(109,Tabel1[Jääk/ tasuda])</f>
        <v>53675.270000000004</v>
      </c>
      <c r="I17" s="10" t="s">
        <v>22</v>
      </c>
      <c r="J17" s="16">
        <f>0.15119*Tabel1[[#Totals],[Parendustööde kokkuleppesse]]</f>
        <v>35503.2053571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3BEB233-7F65-49FD-BA0B-012168929F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DE415A-2A65-4DFF-A568-F2431BC53E52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F7CCD8C-0B0F-4AD7-9683-EBCA8962D6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Grafovi maksumus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Moldau</dc:creator>
  <cp:lastModifiedBy>Karin Tartu</cp:lastModifiedBy>
  <dcterms:created xsi:type="dcterms:W3CDTF">2018-01-31T10:33:51Z</dcterms:created>
  <dcterms:modified xsi:type="dcterms:W3CDTF">2018-04-09T14:34:36Z</dcterms:modified>
</cp:coreProperties>
</file>